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5320" windowHeight="9180" activeTab="0"/>
  </bookViews>
  <sheets>
    <sheet name="Abitur-Abrechnung" sheetId="1" r:id="rId1"/>
    <sheet name="Punkte-Notentabelle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<sst xmlns="http://schemas.openxmlformats.org/spreadsheetml/2006/main" count="80" uniqueCount="72">
  <si>
    <t>Kurs 1</t>
  </si>
  <si>
    <t>Kurs 2</t>
  </si>
  <si>
    <t>Kurs 3</t>
  </si>
  <si>
    <t>Kurs 4</t>
  </si>
  <si>
    <t>Punkte</t>
  </si>
  <si>
    <t>Anzahl</t>
  </si>
  <si>
    <t>Deutsch</t>
  </si>
  <si>
    <t>Sport</t>
  </si>
  <si>
    <t>Berechnung der Gesamtqualifikation</t>
  </si>
  <si>
    <t>(Bitte Fächer, Kurs-Noten und Prüfungsergebnisse in die blaugefärbten Felder eintragen)</t>
  </si>
  <si>
    <t>Block 1:</t>
  </si>
  <si>
    <t>1. Prüfungsfach:</t>
  </si>
  <si>
    <t>2. Prüfungsfach:</t>
  </si>
  <si>
    <t>3. Prüfungsfach:</t>
  </si>
  <si>
    <t>4. Prüfungsfach:</t>
  </si>
  <si>
    <t>5. Prüfungsfach:</t>
  </si>
  <si>
    <t>Block 2:</t>
  </si>
  <si>
    <t>schriftl.</t>
  </si>
  <si>
    <t>mündl.</t>
  </si>
  <si>
    <t>Wurden mind. 100 Punkte erreicht?</t>
  </si>
  <si>
    <t>Gesamtpunktzahl:</t>
  </si>
  <si>
    <t>Durchschnittsnote:</t>
  </si>
  <si>
    <t>Bedingungen für Block 1:</t>
  </si>
  <si>
    <t>Bedingungen für Block 2:</t>
  </si>
  <si>
    <t>Anzahl Kurse &lt;5 Punkte:</t>
  </si>
  <si>
    <t>Gibt es höchstens 20% Kurse &lt;5 Punkte?</t>
  </si>
  <si>
    <t>Informatik</t>
  </si>
  <si>
    <t>Mathematik</t>
  </si>
  <si>
    <t>Jg.St. 1</t>
  </si>
  <si>
    <t>Jg.St. 2</t>
  </si>
  <si>
    <t>Wurden in mind. 3 Prüfungsfächern 20 Punkte erreicht?</t>
  </si>
  <si>
    <t>Wurden mindestens 36 Kurse abgerechnet?</t>
  </si>
  <si>
    <t>Wurden mindestens 200 Punkte erreicht?</t>
  </si>
  <si>
    <t>Mindestbedingungen: 100 Punkte, mind. 3 Prüfungsfächer &gt;= 20 Punkte</t>
  </si>
  <si>
    <t>Musik</t>
  </si>
  <si>
    <t>Bildene Kunst</t>
  </si>
  <si>
    <t>Französisch A/B</t>
  </si>
  <si>
    <t>Spanisch B</t>
  </si>
  <si>
    <t>Italienisch B</t>
  </si>
  <si>
    <t>Englisch</t>
  </si>
  <si>
    <t>Seminarkurs</t>
  </si>
  <si>
    <t>Prozentahl der angerechneten Kurse &lt;5 (Max. 20%)</t>
  </si>
  <si>
    <t>Biologie</t>
  </si>
  <si>
    <t>Chemie</t>
  </si>
  <si>
    <t>Physik</t>
  </si>
  <si>
    <r>
      <t xml:space="preserve"> 4 Kurse Pflicht </t>
    </r>
    <r>
      <rPr>
        <sz val="10"/>
        <color indexed="10"/>
        <rFont val="Arial"/>
        <family val="2"/>
      </rPr>
      <t xml:space="preserve"> (wenn nicht PF)</t>
    </r>
  </si>
  <si>
    <t>Ergebnis Block 2 (100 - 300 Punkte)</t>
  </si>
  <si>
    <t>Summen:</t>
  </si>
  <si>
    <r>
      <t xml:space="preserve">Mindestbedingungen: 200 Punkte, max. 20% der </t>
    </r>
    <r>
      <rPr>
        <b/>
        <sz val="10"/>
        <color indexed="10"/>
        <rFont val="Arial"/>
        <family val="2"/>
      </rPr>
      <t>abgerechneten</t>
    </r>
    <r>
      <rPr>
        <b/>
        <sz val="10"/>
        <rFont val="Arial"/>
        <family val="2"/>
      </rPr>
      <t xml:space="preserve"> Kurse &lt; 5 Pkte, mind. 36 abgerechnete Kurse</t>
    </r>
  </si>
  <si>
    <t>1. PF</t>
  </si>
  <si>
    <t>2. PF</t>
  </si>
  <si>
    <t>3. PF</t>
  </si>
  <si>
    <t>4. PF</t>
  </si>
  <si>
    <t>5. PF</t>
  </si>
  <si>
    <r>
      <t xml:space="preserve"> 4 Kurse Pflicht</t>
    </r>
    <r>
      <rPr>
        <sz val="10"/>
        <color indexed="10"/>
        <rFont val="Arial"/>
        <family val="2"/>
      </rPr>
      <t xml:space="preserve">  (wenn nicht PF)</t>
    </r>
  </si>
  <si>
    <t>Vorgaben</t>
  </si>
  <si>
    <t xml:space="preserve">Ergebnis Block 1 (200 - 600 Punkte)  </t>
  </si>
  <si>
    <r>
      <t xml:space="preserve"> 4 Kurse </t>
    </r>
    <r>
      <rPr>
        <b/>
        <u val="single"/>
        <sz val="10"/>
        <rFont val="Arial"/>
        <family val="2"/>
      </rPr>
      <t>einer</t>
    </r>
    <r>
      <rPr>
        <sz val="10"/>
        <rFont val="Arial"/>
        <family val="2"/>
      </rPr>
      <t xml:space="preserve"> NW Pflicht 
</t>
    </r>
    <r>
      <rPr>
        <sz val="10"/>
        <color indexed="10"/>
        <rFont val="Arial"/>
        <family val="2"/>
      </rPr>
      <t xml:space="preserve">                        (wenn nicht PF)</t>
    </r>
  </si>
  <si>
    <r>
      <t>2 Kurse Pflicht</t>
    </r>
    <r>
      <rPr>
        <sz val="10"/>
        <color indexed="10"/>
        <rFont val="Arial"/>
        <family val="2"/>
      </rPr>
      <t xml:space="preserve">   (wenn nicht PF)</t>
    </r>
  </si>
  <si>
    <t>Fächer</t>
  </si>
  <si>
    <t>Finanzmanagem.</t>
  </si>
  <si>
    <t>Wirtsch.informatik</t>
  </si>
  <si>
    <t>als Profilfach doppelt abgerechnet</t>
  </si>
  <si>
    <t>4 Kurse Pflicht</t>
  </si>
  <si>
    <r>
      <t xml:space="preserve"> 4 Kurse </t>
    </r>
    <r>
      <rPr>
        <b/>
        <u val="single"/>
        <sz val="10"/>
        <rFont val="Arial"/>
        <family val="2"/>
      </rPr>
      <t>einer</t>
    </r>
    <r>
      <rPr>
        <sz val="10"/>
        <rFont val="Arial"/>
        <family val="2"/>
      </rPr>
      <t xml:space="preserve"> FS Pflicht 
                        </t>
    </r>
    <r>
      <rPr>
        <sz val="10"/>
        <color indexed="10"/>
        <rFont val="Arial"/>
        <family val="2"/>
      </rPr>
      <t>(wenn nicht PF)</t>
    </r>
    <r>
      <rPr>
        <sz val="10"/>
        <rFont val="Arial"/>
        <family val="2"/>
      </rPr>
      <t xml:space="preserve">
 (evt. zusätzlich 2 Kurse in einer 
  B-Sprache,</t>
    </r>
    <r>
      <rPr>
        <sz val="10"/>
        <color indexed="10"/>
        <rFont val="Arial"/>
        <family val="2"/>
      </rPr>
      <t xml:space="preserve"> wenn nicht PF</t>
    </r>
    <r>
      <rPr>
        <sz val="10"/>
        <rFont val="Arial"/>
        <family val="2"/>
      </rPr>
      <t>)</t>
    </r>
  </si>
  <si>
    <t>Geschichte/Gkde</t>
  </si>
  <si>
    <r>
      <t>2 Kurse mögl.</t>
    </r>
    <r>
      <rPr>
        <sz val="10"/>
        <color indexed="10"/>
        <rFont val="Arial"/>
        <family val="2"/>
      </rPr>
      <t xml:space="preserve"> (wenn nicht als PF)</t>
    </r>
  </si>
  <si>
    <r>
      <t xml:space="preserve">Glob. Studies </t>
    </r>
    <r>
      <rPr>
        <sz val="8"/>
        <rFont val="Arial"/>
        <family val="2"/>
      </rPr>
      <t>(2std.)</t>
    </r>
  </si>
  <si>
    <t>Religionslehre/Ethik</t>
  </si>
  <si>
    <t>Internat. VBWL</t>
  </si>
  <si>
    <t>Durchschnittliche Punktzahl pro Kurs</t>
  </si>
  <si>
    <t>Ökonomische St.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</si>
</sst>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#"/>
    <numFmt numFmtId="174" formatCode="0#."/>
    <numFmt numFmtId="175" formatCode="00"/>
    <numFmt numFmtId="176" formatCode="0.0000"/>
    <numFmt numFmtId="177" formatCode="0.000"/>
  </numFmts>
  <fonts count="58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 diagonalUp="1" diagonalDown="1">
      <left style="double"/>
      <right style="thin"/>
      <top style="thin"/>
      <bottom style="double"/>
      <diagonal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10"/>
      </right>
      <top style="double"/>
      <bottom>
        <color indexed="63"/>
      </bottom>
    </border>
    <border>
      <left style="double"/>
      <right style="double">
        <color indexed="10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ck"/>
      <bottom>
        <color indexed="63"/>
      </bottom>
    </border>
    <border>
      <left>
        <color indexed="63"/>
      </left>
      <right style="double">
        <color indexed="10"/>
      </right>
      <top style="thick"/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5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6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1" borderId="9" applyNumberFormat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5" fontId="15" fillId="32" borderId="10" xfId="0" applyNumberFormat="1" applyFont="1" applyFill="1" applyBorder="1" applyAlignment="1" applyProtection="1">
      <alignment horizontal="center" vertical="center"/>
      <protection locked="0"/>
    </xf>
    <xf numFmtId="175" fontId="15" fillId="3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 textRotation="90"/>
      <protection/>
    </xf>
    <xf numFmtId="0" fontId="1" fillId="0" borderId="0" xfId="0" applyFont="1" applyAlignment="1" applyProtection="1">
      <alignment/>
      <protection/>
    </xf>
    <xf numFmtId="1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10" fontId="5" fillId="33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7" fillId="33" borderId="20" xfId="0" applyFont="1" applyFill="1" applyBorder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vertical="center"/>
      <protection/>
    </xf>
    <xf numFmtId="0" fontId="17" fillId="33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" fillId="33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172" fontId="4" fillId="35" borderId="29" xfId="0" applyNumberFormat="1" applyFont="1" applyFill="1" applyBorder="1" applyAlignment="1" applyProtection="1">
      <alignment horizontal="center" vertical="center"/>
      <protection/>
    </xf>
    <xf numFmtId="0" fontId="0" fillId="36" borderId="30" xfId="0" applyFont="1" applyFill="1" applyBorder="1" applyAlignment="1" applyProtection="1">
      <alignment horizontal="center" vertical="center"/>
      <protection/>
    </xf>
    <xf numFmtId="0" fontId="0" fillId="36" borderId="31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/>
    </xf>
    <xf numFmtId="175" fontId="15" fillId="32" borderId="33" xfId="0" applyNumberFormat="1" applyFont="1" applyFill="1" applyBorder="1" applyAlignment="1" applyProtection="1">
      <alignment horizontal="center" vertical="center"/>
      <protection locked="0"/>
    </xf>
    <xf numFmtId="175" fontId="15" fillId="32" borderId="34" xfId="0" applyNumberFormat="1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/>
    </xf>
    <xf numFmtId="175" fontId="15" fillId="32" borderId="35" xfId="0" applyNumberFormat="1" applyFont="1" applyFill="1" applyBorder="1" applyAlignment="1" applyProtection="1">
      <alignment horizontal="center" vertical="center"/>
      <protection locked="0"/>
    </xf>
    <xf numFmtId="175" fontId="15" fillId="32" borderId="36" xfId="0" applyNumberFormat="1" applyFont="1" applyFill="1" applyBorder="1" applyAlignment="1" applyProtection="1">
      <alignment horizontal="center" vertical="center"/>
      <protection locked="0"/>
    </xf>
    <xf numFmtId="175" fontId="15" fillId="32" borderId="37" xfId="0" applyNumberFormat="1" applyFont="1" applyFill="1" applyBorder="1" applyAlignment="1" applyProtection="1">
      <alignment horizontal="center" vertical="center"/>
      <protection locked="0"/>
    </xf>
    <xf numFmtId="175" fontId="15" fillId="3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/>
      <protection/>
    </xf>
    <xf numFmtId="0" fontId="14" fillId="0" borderId="42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/>
    </xf>
    <xf numFmtId="0" fontId="16" fillId="0" borderId="43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4" fillId="0" borderId="46" xfId="0" applyFont="1" applyBorder="1" applyAlignment="1" applyProtection="1">
      <alignment horizontal="center" vertical="center"/>
      <protection/>
    </xf>
    <xf numFmtId="173" fontId="2" fillId="32" borderId="26" xfId="0" applyNumberFormat="1" applyFont="1" applyFill="1" applyBorder="1" applyAlignment="1" applyProtection="1">
      <alignment horizontal="center" vertical="center"/>
      <protection locked="0"/>
    </xf>
    <xf numFmtId="173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vertical="center"/>
      <protection/>
    </xf>
    <xf numFmtId="173" fontId="2" fillId="32" borderId="34" xfId="0" applyNumberFormat="1" applyFont="1" applyFill="1" applyBorder="1" applyAlignment="1" applyProtection="1">
      <alignment horizontal="center" vertical="center"/>
      <protection locked="0"/>
    </xf>
    <xf numFmtId="173" fontId="2" fillId="32" borderId="10" xfId="0" applyNumberFormat="1" applyFont="1" applyFill="1" applyBorder="1" applyAlignment="1" applyProtection="1">
      <alignment horizontal="center" vertical="center"/>
      <protection locked="0"/>
    </xf>
    <xf numFmtId="173" fontId="2" fillId="32" borderId="38" xfId="0" applyNumberFormat="1" applyFont="1" applyFill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50" xfId="0" applyFont="1" applyBorder="1" applyAlignment="1" applyProtection="1">
      <alignment horizontal="center" vertical="center"/>
      <protection/>
    </xf>
    <xf numFmtId="172" fontId="1" fillId="0" borderId="12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vertical="center"/>
      <protection/>
    </xf>
    <xf numFmtId="0" fontId="2" fillId="0" borderId="45" xfId="0" applyFont="1" applyBorder="1" applyAlignment="1" applyProtection="1">
      <alignment vertical="center"/>
      <protection/>
    </xf>
    <xf numFmtId="0" fontId="2" fillId="0" borderId="38" xfId="0" applyFont="1" applyBorder="1" applyAlignment="1" applyProtection="1">
      <alignment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0" fillId="37" borderId="38" xfId="0" applyFont="1" applyFill="1" applyBorder="1" applyAlignment="1" applyProtection="1">
      <alignment vertical="center"/>
      <protection/>
    </xf>
    <xf numFmtId="0" fontId="0" fillId="37" borderId="52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36" borderId="53" xfId="0" applyFont="1" applyFill="1" applyBorder="1" applyAlignment="1" applyProtection="1">
      <alignment horizontal="center" vertical="center"/>
      <protection/>
    </xf>
    <xf numFmtId="0" fontId="0" fillId="36" borderId="54" xfId="0" applyFont="1" applyFill="1" applyBorder="1" applyAlignment="1" applyProtection="1">
      <alignment horizontal="center" vertical="center"/>
      <protection/>
    </xf>
    <xf numFmtId="0" fontId="5" fillId="36" borderId="55" xfId="0" applyFont="1" applyFill="1" applyBorder="1" applyAlignment="1" applyProtection="1">
      <alignment horizontal="center" vertical="center"/>
      <protection/>
    </xf>
    <xf numFmtId="0" fontId="5" fillId="36" borderId="31" xfId="0" applyFont="1" applyFill="1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vertical="center" wrapText="1"/>
      <protection/>
    </xf>
    <xf numFmtId="0" fontId="0" fillId="0" borderId="56" xfId="0" applyFont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0" fillId="0" borderId="58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vertical="center"/>
      <protection/>
    </xf>
    <xf numFmtId="0" fontId="14" fillId="0" borderId="60" xfId="0" applyFont="1" applyFill="1" applyBorder="1" applyAlignment="1" applyProtection="1">
      <alignment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3" fillId="36" borderId="61" xfId="0" applyFont="1" applyFill="1" applyBorder="1" applyAlignment="1" applyProtection="1">
      <alignment horizontal="center" vertical="center"/>
      <protection/>
    </xf>
    <xf numFmtId="0" fontId="3" fillId="36" borderId="62" xfId="0" applyFont="1" applyFill="1" applyBorder="1" applyAlignment="1" applyProtection="1">
      <alignment horizontal="center" vertical="center"/>
      <protection/>
    </xf>
    <xf numFmtId="0" fontId="57" fillId="36" borderId="11" xfId="0" applyFont="1" applyFill="1" applyBorder="1" applyAlignment="1" applyProtection="1">
      <alignment horizontal="center" vertical="center"/>
      <protection/>
    </xf>
    <xf numFmtId="0" fontId="0" fillId="36" borderId="44" xfId="0" applyFont="1" applyFill="1" applyBorder="1" applyAlignment="1" applyProtection="1">
      <alignment horizontal="center" vertical="center"/>
      <protection/>
    </xf>
    <xf numFmtId="0" fontId="0" fillId="36" borderId="63" xfId="0" applyFont="1" applyFill="1" applyBorder="1" applyAlignment="1" applyProtection="1">
      <alignment horizontal="center" vertical="center"/>
      <protection/>
    </xf>
    <xf numFmtId="0" fontId="4" fillId="37" borderId="64" xfId="0" applyFont="1" applyFill="1" applyBorder="1" applyAlignment="1" applyProtection="1">
      <alignment horizontal="center" vertical="center"/>
      <protection/>
    </xf>
    <xf numFmtId="0" fontId="4" fillId="37" borderId="65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5" fillId="37" borderId="67" xfId="0" applyFont="1" applyFill="1" applyBorder="1" applyAlignment="1" applyProtection="1">
      <alignment horizontal="center" vertical="center"/>
      <protection/>
    </xf>
    <xf numFmtId="0" fontId="5" fillId="37" borderId="68" xfId="0" applyFont="1" applyFill="1" applyBorder="1" applyAlignment="1" applyProtection="1">
      <alignment horizontal="center" vertical="center"/>
      <protection/>
    </xf>
    <xf numFmtId="0" fontId="5" fillId="37" borderId="69" xfId="0" applyFont="1" applyFill="1" applyBorder="1" applyAlignment="1" applyProtection="1">
      <alignment horizontal="center" vertical="center"/>
      <protection/>
    </xf>
    <xf numFmtId="0" fontId="20" fillId="33" borderId="70" xfId="0" applyFont="1" applyFill="1" applyBorder="1" applyAlignment="1" applyProtection="1">
      <alignment horizontal="center" vertical="center" textRotation="90"/>
      <protection/>
    </xf>
    <xf numFmtId="0" fontId="20" fillId="33" borderId="71" xfId="0" applyFont="1" applyFill="1" applyBorder="1" applyAlignment="1" applyProtection="1">
      <alignment horizontal="center" vertical="center" textRotation="90"/>
      <protection/>
    </xf>
    <xf numFmtId="0" fontId="1" fillId="0" borderId="71" xfId="0" applyFont="1" applyBorder="1" applyAlignment="1" applyProtection="1">
      <alignment horizontal="center" vertical="center" textRotation="90"/>
      <protection/>
    </xf>
    <xf numFmtId="0" fontId="1" fillId="0" borderId="72" xfId="0" applyFont="1" applyBorder="1" applyAlignment="1" applyProtection="1">
      <alignment horizontal="center" vertical="center" textRotation="90"/>
      <protection/>
    </xf>
    <xf numFmtId="0" fontId="0" fillId="36" borderId="73" xfId="0" applyFont="1" applyFill="1" applyBorder="1" applyAlignment="1" applyProtection="1">
      <alignment horizontal="center" vertical="center"/>
      <protection/>
    </xf>
    <xf numFmtId="0" fontId="0" fillId="36" borderId="74" xfId="0" applyFont="1" applyFill="1" applyBorder="1" applyAlignment="1" applyProtection="1">
      <alignment horizontal="center" vertical="center"/>
      <protection/>
    </xf>
    <xf numFmtId="0" fontId="5" fillId="36" borderId="34" xfId="0" applyFont="1" applyFill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2" fillId="33" borderId="76" xfId="0" applyFont="1" applyFill="1" applyBorder="1" applyAlignment="1" applyProtection="1">
      <alignment horizontal="center" vertical="center"/>
      <protection/>
    </xf>
    <xf numFmtId="0" fontId="2" fillId="33" borderId="77" xfId="0" applyFont="1" applyFill="1" applyBorder="1" applyAlignment="1" applyProtection="1">
      <alignment horizontal="center" vertical="center"/>
      <protection/>
    </xf>
    <xf numFmtId="0" fontId="2" fillId="33" borderId="78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0" fillId="0" borderId="68" xfId="0" applyBorder="1" applyAlignment="1" applyProtection="1">
      <alignment horizontal="center" vertical="center"/>
      <protection/>
    </xf>
    <xf numFmtId="0" fontId="0" fillId="0" borderId="69" xfId="0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vertical="center"/>
      <protection/>
    </xf>
    <xf numFmtId="0" fontId="2" fillId="0" borderId="34" xfId="0" applyFont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60" xfId="0" applyFont="1" applyFill="1" applyBorder="1" applyAlignment="1" applyProtection="1">
      <alignment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0" fillId="37" borderId="25" xfId="0" applyFont="1" applyFill="1" applyBorder="1" applyAlignment="1" applyProtection="1">
      <alignment horizontal="left" vertical="center" wrapText="1"/>
      <protection/>
    </xf>
    <xf numFmtId="0" fontId="0" fillId="37" borderId="56" xfId="0" applyFont="1" applyFill="1" applyBorder="1" applyAlignment="1" applyProtection="1">
      <alignment horizontal="left" vertical="center"/>
      <protection/>
    </xf>
    <xf numFmtId="0" fontId="0" fillId="37" borderId="57" xfId="0" applyFont="1" applyFill="1" applyBorder="1" applyAlignment="1" applyProtection="1">
      <alignment horizontal="left" vertical="center"/>
      <protection/>
    </xf>
    <xf numFmtId="0" fontId="0" fillId="37" borderId="58" xfId="0" applyFont="1" applyFill="1" applyBorder="1" applyAlignment="1" applyProtection="1">
      <alignment horizontal="left" vertical="center"/>
      <protection/>
    </xf>
    <xf numFmtId="0" fontId="0" fillId="37" borderId="11" xfId="0" applyFont="1" applyFill="1" applyBorder="1" applyAlignment="1" applyProtection="1">
      <alignment horizontal="left" vertical="center"/>
      <protection/>
    </xf>
    <xf numFmtId="0" fontId="0" fillId="37" borderId="59" xfId="0" applyFont="1" applyFill="1" applyBorder="1" applyAlignment="1" applyProtection="1">
      <alignment horizontal="left" vertical="center"/>
      <protection/>
    </xf>
    <xf numFmtId="0" fontId="5" fillId="36" borderId="80" xfId="0" applyFont="1" applyFill="1" applyBorder="1" applyAlignment="1" applyProtection="1">
      <alignment horizontal="center" vertical="center"/>
      <protection/>
    </xf>
    <xf numFmtId="0" fontId="5" fillId="36" borderId="81" xfId="0" applyFont="1" applyFill="1" applyBorder="1" applyAlignment="1" applyProtection="1">
      <alignment horizontal="center" vertical="center"/>
      <protection/>
    </xf>
    <xf numFmtId="0" fontId="5" fillId="36" borderId="82" xfId="0" applyFont="1" applyFill="1" applyBorder="1" applyAlignment="1" applyProtection="1">
      <alignment horizontal="center" vertical="center"/>
      <protection/>
    </xf>
    <xf numFmtId="0" fontId="5" fillId="36" borderId="30" xfId="0" applyFont="1" applyFill="1" applyBorder="1" applyAlignment="1" applyProtection="1">
      <alignment horizontal="center" vertical="center"/>
      <protection/>
    </xf>
    <xf numFmtId="0" fontId="21" fillId="0" borderId="36" xfId="0" applyFont="1" applyFill="1" applyBorder="1" applyAlignment="1" applyProtection="1">
      <alignment horizontal="right" vertical="center"/>
      <protection/>
    </xf>
    <xf numFmtId="0" fontId="21" fillId="0" borderId="42" xfId="0" applyFont="1" applyFill="1" applyBorder="1" applyAlignment="1" applyProtection="1">
      <alignment horizontal="right" vertical="center"/>
      <protection/>
    </xf>
    <xf numFmtId="0" fontId="21" fillId="0" borderId="60" xfId="0" applyFont="1" applyFill="1" applyBorder="1" applyAlignment="1" applyProtection="1">
      <alignment horizontal="right" vertical="center"/>
      <protection/>
    </xf>
    <xf numFmtId="0" fontId="0" fillId="0" borderId="60" xfId="0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20" fillId="33" borderId="83" xfId="0" applyFont="1" applyFill="1" applyBorder="1" applyAlignment="1" applyProtection="1">
      <alignment horizontal="center" vertical="center" wrapText="1"/>
      <protection/>
    </xf>
    <xf numFmtId="0" fontId="20" fillId="33" borderId="65" xfId="0" applyFont="1" applyFill="1" applyBorder="1" applyAlignment="1" applyProtection="1">
      <alignment horizontal="center" vertical="center" wrapText="1"/>
      <protection/>
    </xf>
    <xf numFmtId="0" fontId="20" fillId="33" borderId="84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vertical="center" wrapText="1"/>
      <protection/>
    </xf>
    <xf numFmtId="0" fontId="20" fillId="33" borderId="85" xfId="0" applyFont="1" applyFill="1" applyBorder="1" applyAlignment="1" applyProtection="1">
      <alignment horizontal="center" vertical="center" wrapText="1"/>
      <protection/>
    </xf>
    <xf numFmtId="0" fontId="20" fillId="33" borderId="86" xfId="0" applyFont="1" applyFill="1" applyBorder="1" applyAlignment="1" applyProtection="1">
      <alignment horizontal="center" vertical="center" wrapText="1"/>
      <protection/>
    </xf>
    <xf numFmtId="0" fontId="20" fillId="33" borderId="87" xfId="0" applyFont="1" applyFill="1" applyBorder="1" applyAlignment="1" applyProtection="1">
      <alignment horizontal="center" vertical="center" wrapText="1"/>
      <protection/>
    </xf>
    <xf numFmtId="0" fontId="2" fillId="0" borderId="8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37" borderId="25" xfId="0" applyFont="1" applyFill="1" applyBorder="1" applyAlignment="1" applyProtection="1">
      <alignment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ill>
        <patternFill>
          <bgColor indexed="53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view="pageLayout" workbookViewId="0" topLeftCell="A35">
      <selection activeCell="E52" sqref="E52"/>
    </sheetView>
  </sheetViews>
  <sheetFormatPr defaultColWidth="11.421875" defaultRowHeight="12.75"/>
  <cols>
    <col min="1" max="1" width="16.140625" style="1" customWidth="1"/>
    <col min="2" max="2" width="14.57421875" style="1" customWidth="1"/>
    <col min="3" max="3" width="13.421875" style="1" customWidth="1"/>
    <col min="4" max="7" width="8.421875" style="1" customWidth="1"/>
    <col min="8" max="9" width="7.8515625" style="1" customWidth="1"/>
    <col min="10" max="10" width="7.140625" style="1" customWidth="1"/>
    <col min="11" max="16384" width="11.421875" style="1" customWidth="1"/>
  </cols>
  <sheetData>
    <row r="1" spans="1:10" ht="22.5">
      <c r="A1" s="102" t="s">
        <v>8</v>
      </c>
      <c r="B1" s="103"/>
      <c r="C1" s="103"/>
      <c r="D1" s="103"/>
      <c r="E1" s="103"/>
      <c r="F1" s="103"/>
      <c r="G1" s="103"/>
      <c r="H1" s="103"/>
      <c r="I1" s="103"/>
      <c r="J1" s="104"/>
    </row>
    <row r="2" spans="1:10" ht="15">
      <c r="A2" s="105" t="s">
        <v>9</v>
      </c>
      <c r="B2" s="106"/>
      <c r="C2" s="106"/>
      <c r="D2" s="106"/>
      <c r="E2" s="106"/>
      <c r="F2" s="106"/>
      <c r="G2" s="106"/>
      <c r="H2" s="106"/>
      <c r="I2" s="106"/>
      <c r="J2" s="107"/>
    </row>
    <row r="3" spans="1:10" ht="12" customHeight="1" thickBot="1">
      <c r="A3" s="82"/>
      <c r="B3" s="9"/>
      <c r="C3" s="9"/>
      <c r="D3" s="9"/>
      <c r="E3" s="9"/>
      <c r="F3" s="9"/>
      <c r="G3" s="9"/>
      <c r="H3" s="9"/>
      <c r="I3" s="9"/>
      <c r="J3" s="9"/>
    </row>
    <row r="4" spans="1:10" ht="20.25" thickTop="1">
      <c r="A4" s="108" t="s">
        <v>10</v>
      </c>
      <c r="B4" s="109"/>
      <c r="C4" s="109"/>
      <c r="D4" s="109"/>
      <c r="E4" s="109"/>
      <c r="F4" s="109"/>
      <c r="G4" s="109"/>
      <c r="H4" s="109"/>
      <c r="I4" s="109"/>
      <c r="J4" s="110"/>
    </row>
    <row r="5" spans="1:10" ht="15.75" thickBot="1">
      <c r="A5" s="111" t="s">
        <v>48</v>
      </c>
      <c r="B5" s="112"/>
      <c r="C5" s="112"/>
      <c r="D5" s="112"/>
      <c r="E5" s="112"/>
      <c r="F5" s="112"/>
      <c r="G5" s="112"/>
      <c r="H5" s="112"/>
      <c r="I5" s="112"/>
      <c r="J5" s="113"/>
    </row>
    <row r="6" spans="1:11" s="2" customFormat="1" ht="16.5" customHeight="1" thickTop="1">
      <c r="A6" s="140" t="s">
        <v>59</v>
      </c>
      <c r="B6" s="141"/>
      <c r="C6" s="92" t="s">
        <v>55</v>
      </c>
      <c r="D6" s="120" t="s">
        <v>28</v>
      </c>
      <c r="E6" s="121"/>
      <c r="F6" s="120" t="s">
        <v>29</v>
      </c>
      <c r="G6" s="133"/>
      <c r="H6" s="118" t="s">
        <v>5</v>
      </c>
      <c r="I6" s="90" t="s">
        <v>4</v>
      </c>
      <c r="J6" s="114" t="str">
        <f>IF(COUNTIF((D38:D40),"JA")&lt;3,"Bedingungen für Block 1 nicht erfüllt!","Bedingungen für Block 1 erfüllt!")</f>
        <v>Bedingungen für Block 1 nicht erfüllt!</v>
      </c>
      <c r="K6" s="3"/>
    </row>
    <row r="7" spans="1:11" s="2" customFormat="1" ht="15.75" thickBot="1">
      <c r="A7" s="142"/>
      <c r="B7" s="143"/>
      <c r="C7" s="93"/>
      <c r="D7" s="50" t="s">
        <v>0</v>
      </c>
      <c r="E7" s="51" t="s">
        <v>1</v>
      </c>
      <c r="F7" s="51" t="s">
        <v>2</v>
      </c>
      <c r="G7" s="52" t="s">
        <v>3</v>
      </c>
      <c r="H7" s="119"/>
      <c r="I7" s="91"/>
      <c r="J7" s="115"/>
      <c r="K7" s="3"/>
    </row>
    <row r="8" spans="1:10" ht="14.25" customHeight="1" thickTop="1">
      <c r="A8" s="60" t="s">
        <v>11</v>
      </c>
      <c r="B8" s="61" t="s">
        <v>69</v>
      </c>
      <c r="C8" s="62" t="s">
        <v>63</v>
      </c>
      <c r="D8" s="53"/>
      <c r="E8" s="54"/>
      <c r="F8" s="54"/>
      <c r="G8" s="54"/>
      <c r="H8" s="67">
        <f>IF(COUNT(D8:G8)&gt;0,COUNT(D8:G8),"")</f>
      </c>
      <c r="I8" s="68">
        <f>IF(H8="","",SUM(D8:G8))</f>
      </c>
      <c r="J8" s="115"/>
    </row>
    <row r="9" spans="1:10" ht="14.25" customHeight="1">
      <c r="A9" s="144" t="s">
        <v>62</v>
      </c>
      <c r="B9" s="145"/>
      <c r="C9" s="146"/>
      <c r="D9" s="55"/>
      <c r="E9" s="11"/>
      <c r="F9" s="11"/>
      <c r="G9" s="64"/>
      <c r="H9" s="66"/>
      <c r="I9" s="65">
        <f>IF(H8="","",I8)</f>
      </c>
      <c r="J9" s="115"/>
    </row>
    <row r="10" spans="1:10" ht="14.25" customHeight="1">
      <c r="A10" s="12" t="s">
        <v>12</v>
      </c>
      <c r="B10" s="7" t="s">
        <v>27</v>
      </c>
      <c r="C10" s="63" t="s">
        <v>63</v>
      </c>
      <c r="D10" s="56"/>
      <c r="E10" s="6"/>
      <c r="F10" s="6"/>
      <c r="G10" s="6"/>
      <c r="H10" s="66">
        <f aca="true" t="shared" si="0" ref="H10:H32">IF(COUNT(D10:G10)&gt;0,COUNT(D10:G10),"")</f>
      </c>
      <c r="I10" s="65">
        <f aca="true" t="shared" si="1" ref="I10:I24">IF(H10="","",SUM(D10:G10))</f>
      </c>
      <c r="J10" s="115"/>
    </row>
    <row r="11" spans="1:10" ht="14.25" customHeight="1">
      <c r="A11" s="12" t="s">
        <v>13</v>
      </c>
      <c r="B11" s="8" t="s">
        <v>39</v>
      </c>
      <c r="C11" s="63" t="s">
        <v>63</v>
      </c>
      <c r="D11" s="56"/>
      <c r="E11" s="6"/>
      <c r="F11" s="6"/>
      <c r="G11" s="6"/>
      <c r="H11" s="66">
        <f t="shared" si="0"/>
      </c>
      <c r="I11" s="65">
        <f t="shared" si="1"/>
      </c>
      <c r="J11" s="115"/>
    </row>
    <row r="12" spans="1:10" ht="14.25" customHeight="1">
      <c r="A12" s="12" t="s">
        <v>14</v>
      </c>
      <c r="B12" s="8" t="s">
        <v>6</v>
      </c>
      <c r="C12" s="63" t="s">
        <v>63</v>
      </c>
      <c r="D12" s="56"/>
      <c r="E12" s="6"/>
      <c r="F12" s="6"/>
      <c r="G12" s="6"/>
      <c r="H12" s="66">
        <f t="shared" si="0"/>
      </c>
      <c r="I12" s="65">
        <f t="shared" si="1"/>
      </c>
      <c r="J12" s="115"/>
    </row>
    <row r="13" spans="1:10" ht="14.25" customHeight="1">
      <c r="A13" s="12" t="s">
        <v>15</v>
      </c>
      <c r="B13" s="8" t="s">
        <v>7</v>
      </c>
      <c r="C13" s="63" t="s">
        <v>63</v>
      </c>
      <c r="D13" s="56"/>
      <c r="E13" s="6"/>
      <c r="F13" s="6"/>
      <c r="G13" s="6"/>
      <c r="H13" s="66">
        <f t="shared" si="0"/>
      </c>
      <c r="I13" s="65">
        <f t="shared" si="1"/>
      </c>
      <c r="J13" s="115"/>
    </row>
    <row r="14" spans="1:10" ht="14.25" customHeight="1">
      <c r="A14" s="12" t="s">
        <v>39</v>
      </c>
      <c r="B14" s="134" t="s">
        <v>64</v>
      </c>
      <c r="C14" s="135"/>
      <c r="D14" s="57"/>
      <c r="E14" s="6"/>
      <c r="F14" s="6"/>
      <c r="G14" s="5"/>
      <c r="H14" s="66">
        <f t="shared" si="0"/>
      </c>
      <c r="I14" s="65">
        <f t="shared" si="1"/>
      </c>
      <c r="J14" s="115"/>
    </row>
    <row r="15" spans="1:10" ht="14.25" customHeight="1">
      <c r="A15" s="12" t="s">
        <v>36</v>
      </c>
      <c r="B15" s="136"/>
      <c r="C15" s="137"/>
      <c r="D15" s="57"/>
      <c r="E15" s="6"/>
      <c r="F15" s="6"/>
      <c r="G15" s="5"/>
      <c r="H15" s="66">
        <f t="shared" si="0"/>
      </c>
      <c r="I15" s="65">
        <f t="shared" si="1"/>
      </c>
      <c r="J15" s="115"/>
    </row>
    <row r="16" spans="1:10" ht="14.25" customHeight="1">
      <c r="A16" s="13" t="s">
        <v>37</v>
      </c>
      <c r="B16" s="136"/>
      <c r="C16" s="137"/>
      <c r="D16" s="57"/>
      <c r="E16" s="6"/>
      <c r="F16" s="6"/>
      <c r="G16" s="5"/>
      <c r="H16" s="66">
        <f t="shared" si="0"/>
      </c>
      <c r="I16" s="65">
        <f t="shared" si="1"/>
      </c>
      <c r="J16" s="115"/>
    </row>
    <row r="17" spans="1:10" ht="14.25" customHeight="1">
      <c r="A17" s="12" t="s">
        <v>38</v>
      </c>
      <c r="B17" s="138"/>
      <c r="C17" s="139"/>
      <c r="D17" s="57"/>
      <c r="E17" s="6"/>
      <c r="F17" s="6"/>
      <c r="G17" s="5"/>
      <c r="H17" s="66">
        <f t="shared" si="0"/>
      </c>
      <c r="I17" s="65">
        <f t="shared" si="1"/>
      </c>
      <c r="J17" s="115"/>
    </row>
    <row r="18" spans="1:10" ht="14.25" customHeight="1">
      <c r="A18" s="12" t="s">
        <v>6</v>
      </c>
      <c r="B18" s="131" t="s">
        <v>45</v>
      </c>
      <c r="C18" s="132"/>
      <c r="D18" s="57"/>
      <c r="E18" s="6"/>
      <c r="F18" s="6"/>
      <c r="G18" s="5"/>
      <c r="H18" s="66">
        <f t="shared" si="0"/>
      </c>
      <c r="I18" s="65">
        <f t="shared" si="1"/>
      </c>
      <c r="J18" s="115"/>
    </row>
    <row r="19" spans="1:10" ht="14.25" customHeight="1">
      <c r="A19" s="12" t="s">
        <v>42</v>
      </c>
      <c r="B19" s="94" t="s">
        <v>57</v>
      </c>
      <c r="C19" s="95"/>
      <c r="D19" s="57"/>
      <c r="E19" s="6"/>
      <c r="F19" s="6"/>
      <c r="G19" s="5"/>
      <c r="H19" s="66">
        <f t="shared" si="0"/>
      </c>
      <c r="I19" s="65">
        <f t="shared" si="1"/>
      </c>
      <c r="J19" s="115"/>
    </row>
    <row r="20" spans="1:10" ht="14.25" customHeight="1">
      <c r="A20" s="12" t="s">
        <v>43</v>
      </c>
      <c r="B20" s="96"/>
      <c r="C20" s="97"/>
      <c r="D20" s="57"/>
      <c r="E20" s="6"/>
      <c r="F20" s="6"/>
      <c r="G20" s="5"/>
      <c r="H20" s="66">
        <f t="shared" si="0"/>
      </c>
      <c r="I20" s="65">
        <f t="shared" si="1"/>
      </c>
      <c r="J20" s="115"/>
    </row>
    <row r="21" spans="1:10" ht="14.25" customHeight="1">
      <c r="A21" s="12" t="s">
        <v>44</v>
      </c>
      <c r="B21" s="98"/>
      <c r="C21" s="99"/>
      <c r="D21" s="57"/>
      <c r="E21" s="6"/>
      <c r="F21" s="6"/>
      <c r="G21" s="5"/>
      <c r="H21" s="66">
        <f t="shared" si="0"/>
      </c>
      <c r="I21" s="65">
        <f t="shared" si="1"/>
      </c>
      <c r="J21" s="115"/>
    </row>
    <row r="22" spans="1:10" ht="14.25" customHeight="1">
      <c r="A22" s="12" t="s">
        <v>65</v>
      </c>
      <c r="B22" s="131" t="s">
        <v>54</v>
      </c>
      <c r="C22" s="132"/>
      <c r="D22" s="57"/>
      <c r="E22" s="6"/>
      <c r="F22" s="6"/>
      <c r="G22" s="5"/>
      <c r="H22" s="66">
        <f t="shared" si="0"/>
      </c>
      <c r="I22" s="65">
        <f t="shared" si="1"/>
      </c>
      <c r="J22" s="115"/>
    </row>
    <row r="23" spans="1:10" ht="14.25" customHeight="1">
      <c r="A23" s="12" t="s">
        <v>26</v>
      </c>
      <c r="B23" s="161" t="s">
        <v>58</v>
      </c>
      <c r="C23" s="162"/>
      <c r="D23" s="57"/>
      <c r="E23" s="6"/>
      <c r="F23" s="6"/>
      <c r="G23" s="5"/>
      <c r="H23" s="66">
        <f t="shared" si="0"/>
      </c>
      <c r="I23" s="65">
        <f t="shared" si="1"/>
      </c>
      <c r="J23" s="116"/>
    </row>
    <row r="24" spans="1:10" ht="14.25" customHeight="1">
      <c r="A24" s="10" t="s">
        <v>61</v>
      </c>
      <c r="B24" s="163"/>
      <c r="C24" s="164"/>
      <c r="D24" s="57"/>
      <c r="E24" s="6"/>
      <c r="F24" s="6"/>
      <c r="G24" s="5"/>
      <c r="H24" s="66">
        <f t="shared" si="0"/>
      </c>
      <c r="I24" s="65">
        <f t="shared" si="1"/>
      </c>
      <c r="J24" s="116"/>
    </row>
    <row r="25" spans="1:10" ht="14.25" customHeight="1">
      <c r="A25" s="12" t="s">
        <v>60</v>
      </c>
      <c r="B25" s="165"/>
      <c r="C25" s="166"/>
      <c r="D25" s="57"/>
      <c r="E25" s="6"/>
      <c r="F25" s="6"/>
      <c r="G25" s="5"/>
      <c r="H25" s="66">
        <f t="shared" si="0"/>
      </c>
      <c r="I25" s="65">
        <f aca="true" t="shared" si="2" ref="I25:I32">IF(H25="","",SUM(D25:G25))</f>
      </c>
      <c r="J25" s="116"/>
    </row>
    <row r="26" spans="1:10" ht="14.25" customHeight="1">
      <c r="A26" s="12" t="s">
        <v>71</v>
      </c>
      <c r="B26" s="100"/>
      <c r="C26" s="101"/>
      <c r="D26" s="57"/>
      <c r="E26" s="6"/>
      <c r="F26" s="6"/>
      <c r="G26" s="5"/>
      <c r="H26" s="66">
        <f t="shared" si="0"/>
      </c>
      <c r="I26" s="65">
        <f t="shared" si="2"/>
      </c>
      <c r="J26" s="116"/>
    </row>
    <row r="27" spans="1:10" ht="14.25" customHeight="1">
      <c r="A27" s="12" t="s">
        <v>67</v>
      </c>
      <c r="B27" s="100"/>
      <c r="C27" s="147"/>
      <c r="D27" s="57"/>
      <c r="E27" s="6"/>
      <c r="F27" s="6"/>
      <c r="G27" s="5"/>
      <c r="H27" s="66">
        <f t="shared" si="0"/>
      </c>
      <c r="I27" s="65">
        <f t="shared" si="2"/>
      </c>
      <c r="J27" s="116"/>
    </row>
    <row r="28" spans="1:10" ht="14.25" customHeight="1">
      <c r="A28" s="12" t="s">
        <v>68</v>
      </c>
      <c r="B28" s="100"/>
      <c r="C28" s="101"/>
      <c r="D28" s="57"/>
      <c r="E28" s="6"/>
      <c r="F28" s="6"/>
      <c r="G28" s="5"/>
      <c r="H28" s="66">
        <f t="shared" si="0"/>
      </c>
      <c r="I28" s="65">
        <f t="shared" si="2"/>
      </c>
      <c r="J28" s="116"/>
    </row>
    <row r="29" spans="1:10" ht="14.25" customHeight="1">
      <c r="A29" s="12" t="s">
        <v>34</v>
      </c>
      <c r="B29" s="100"/>
      <c r="C29" s="101"/>
      <c r="D29" s="57"/>
      <c r="E29" s="6"/>
      <c r="F29" s="6"/>
      <c r="G29" s="5"/>
      <c r="H29" s="66">
        <f t="shared" si="0"/>
      </c>
      <c r="I29" s="65">
        <f t="shared" si="2"/>
      </c>
      <c r="J29" s="116"/>
    </row>
    <row r="30" spans="1:10" ht="14.25" customHeight="1">
      <c r="A30" s="12" t="s">
        <v>35</v>
      </c>
      <c r="B30" s="100"/>
      <c r="C30" s="101"/>
      <c r="D30" s="57"/>
      <c r="E30" s="6"/>
      <c r="F30" s="6"/>
      <c r="G30" s="5"/>
      <c r="H30" s="66">
        <f t="shared" si="0"/>
      </c>
      <c r="I30" s="65">
        <f t="shared" si="2"/>
      </c>
      <c r="J30" s="116"/>
    </row>
    <row r="31" spans="1:10" ht="14.25" customHeight="1">
      <c r="A31" s="12" t="s">
        <v>7</v>
      </c>
      <c r="B31" s="100"/>
      <c r="C31" s="101"/>
      <c r="D31" s="57"/>
      <c r="E31" s="5"/>
      <c r="F31" s="5"/>
      <c r="G31" s="5"/>
      <c r="H31" s="66">
        <f t="shared" si="0"/>
      </c>
      <c r="I31" s="65">
        <f t="shared" si="2"/>
      </c>
      <c r="J31" s="116"/>
    </row>
    <row r="32" spans="1:10" ht="14.25" customHeight="1" thickBot="1">
      <c r="A32" s="14" t="s">
        <v>40</v>
      </c>
      <c r="B32" s="86" t="s">
        <v>66</v>
      </c>
      <c r="C32" s="87"/>
      <c r="D32" s="58"/>
      <c r="E32" s="59"/>
      <c r="F32" s="59"/>
      <c r="G32" s="59"/>
      <c r="H32" s="69">
        <f t="shared" si="0"/>
      </c>
      <c r="I32" s="70">
        <f t="shared" si="2"/>
      </c>
      <c r="J32" s="117"/>
    </row>
    <row r="33" spans="1:13" ht="15.75" customHeight="1" thickBot="1" thickTop="1">
      <c r="A33" s="15"/>
      <c r="B33" s="16"/>
      <c r="C33" s="16"/>
      <c r="D33" s="17"/>
      <c r="E33" s="17"/>
      <c r="F33" s="17"/>
      <c r="G33" s="17"/>
      <c r="H33" s="85" t="s">
        <v>47</v>
      </c>
      <c r="I33" s="85"/>
      <c r="J33" s="18"/>
      <c r="M33" s="4"/>
    </row>
    <row r="34" spans="1:10" ht="16.5" customHeight="1" thickBot="1" thickTop="1">
      <c r="A34" s="19"/>
      <c r="B34" s="122" t="s">
        <v>24</v>
      </c>
      <c r="C34" s="122"/>
      <c r="D34" s="122"/>
      <c r="E34" s="122"/>
      <c r="F34" s="122"/>
      <c r="G34" s="20"/>
      <c r="H34" s="21">
        <f>IF(SUM(H8:H32)=0,"",SUM(H8:H32))</f>
      </c>
      <c r="I34" s="21">
        <f>IF(SUM(I8:I32)=0,"",SUM(I8:I32))</f>
      </c>
      <c r="J34" s="9"/>
    </row>
    <row r="35" spans="1:10" ht="13.5" customHeight="1" thickTop="1">
      <c r="A35" s="9"/>
      <c r="B35" s="172" t="s">
        <v>41</v>
      </c>
      <c r="C35" s="172"/>
      <c r="D35" s="172"/>
      <c r="E35" s="172"/>
      <c r="F35" s="172"/>
      <c r="G35" s="22"/>
      <c r="H35" s="157"/>
      <c r="I35" s="157"/>
      <c r="J35" s="18"/>
    </row>
    <row r="36" spans="1:10" ht="9" customHeight="1" thickBot="1">
      <c r="A36" s="9"/>
      <c r="B36" s="9"/>
      <c r="C36" s="9"/>
      <c r="D36" s="9"/>
      <c r="E36" s="23"/>
      <c r="F36" s="23"/>
      <c r="G36" s="9"/>
      <c r="H36" s="23"/>
      <c r="I36" s="24"/>
      <c r="J36" s="18"/>
    </row>
    <row r="37" spans="1:10" ht="18" customHeight="1" thickBot="1">
      <c r="A37" s="123" t="s">
        <v>22</v>
      </c>
      <c r="B37" s="124"/>
      <c r="C37" s="124"/>
      <c r="D37" s="125"/>
      <c r="E37" s="169" t="s">
        <v>56</v>
      </c>
      <c r="F37" s="170"/>
      <c r="G37" s="170"/>
      <c r="H37" s="170"/>
      <c r="I37" s="171"/>
      <c r="J37" s="25">
        <f>IF(H34="","",IF($H$34&gt;36,ROUND($I$34/($H$34+4)*40,0),($I$34)))</f>
      </c>
    </row>
    <row r="38" spans="1:10" ht="15" customHeight="1">
      <c r="A38" s="26" t="s">
        <v>31</v>
      </c>
      <c r="B38" s="27"/>
      <c r="C38" s="27"/>
      <c r="D38" s="28"/>
      <c r="E38" s="9"/>
      <c r="F38" s="126"/>
      <c r="G38" s="126"/>
      <c r="H38" s="126"/>
      <c r="I38" s="126"/>
      <c r="J38" s="29"/>
    </row>
    <row r="39" spans="1:10" ht="15" customHeight="1">
      <c r="A39" s="26" t="s">
        <v>32</v>
      </c>
      <c r="B39" s="27"/>
      <c r="C39" s="27"/>
      <c r="D39" s="28"/>
      <c r="E39" s="167" t="s">
        <v>70</v>
      </c>
      <c r="F39" s="168"/>
      <c r="G39" s="168"/>
      <c r="H39" s="168"/>
      <c r="I39" s="168"/>
      <c r="J39" s="80">
        <f>IF(H34="","",I34/(H34+4))</f>
      </c>
    </row>
    <row r="40" spans="1:10" ht="15" customHeight="1" thickBot="1">
      <c r="A40" s="30" t="s">
        <v>25</v>
      </c>
      <c r="B40" s="31"/>
      <c r="C40" s="31"/>
      <c r="D40" s="32"/>
      <c r="E40" s="9"/>
      <c r="F40" s="9"/>
      <c r="G40" s="9"/>
      <c r="H40" s="9"/>
      <c r="I40" s="9"/>
      <c r="J40" s="9"/>
    </row>
    <row r="41" spans="1:10" ht="8.25" customHeight="1" thickBot="1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spans="1:10" ht="20.25" thickTop="1">
      <c r="A42" s="108" t="s">
        <v>16</v>
      </c>
      <c r="B42" s="109"/>
      <c r="C42" s="109"/>
      <c r="D42" s="109"/>
      <c r="E42" s="109"/>
      <c r="F42" s="109"/>
      <c r="G42" s="109"/>
      <c r="H42" s="109"/>
      <c r="I42" s="109"/>
      <c r="J42" s="110"/>
    </row>
    <row r="43" spans="1:10" ht="15.75" thickBot="1">
      <c r="A43" s="111" t="s">
        <v>33</v>
      </c>
      <c r="B43" s="127"/>
      <c r="C43" s="127"/>
      <c r="D43" s="127"/>
      <c r="E43" s="127"/>
      <c r="F43" s="127"/>
      <c r="G43" s="127"/>
      <c r="H43" s="127"/>
      <c r="I43" s="127"/>
      <c r="J43" s="128"/>
    </row>
    <row r="44" spans="1:10" ht="16.5" customHeight="1" thickBot="1" thickTop="1">
      <c r="A44" s="9"/>
      <c r="B44" s="9"/>
      <c r="C44" s="9"/>
      <c r="D44" s="33" t="s">
        <v>17</v>
      </c>
      <c r="E44" s="33" t="s">
        <v>18</v>
      </c>
      <c r="F44" s="34" t="s">
        <v>4</v>
      </c>
      <c r="G44" s="150" t="str">
        <f>IF(COUNTIF(D52:D53,"JA")&lt;2,"Bedingungen für Block 2 nicht erfüllt!","Bedingungen für Block 2 erfüllt")</f>
        <v>Bedingungen für Block 2 nicht erfüllt!</v>
      </c>
      <c r="H44" s="151"/>
      <c r="I44" s="151"/>
      <c r="J44" s="152"/>
    </row>
    <row r="45" spans="1:10" ht="15" customHeight="1" thickTop="1">
      <c r="A45" s="35" t="s">
        <v>49</v>
      </c>
      <c r="B45" s="129" t="str">
        <f>B8</f>
        <v>Internat. VBWL</v>
      </c>
      <c r="C45" s="130"/>
      <c r="D45" s="71"/>
      <c r="E45" s="74"/>
      <c r="F45" s="77">
        <f>IF(D45="","",IF(E45="",D45*4,ROUND((D45*8/3)+(E45*4/3)-0.49,0)))</f>
      </c>
      <c r="G45" s="153"/>
      <c r="H45" s="153"/>
      <c r="I45" s="153"/>
      <c r="J45" s="154"/>
    </row>
    <row r="46" spans="1:10" ht="15" customHeight="1">
      <c r="A46" s="36" t="s">
        <v>50</v>
      </c>
      <c r="B46" s="88" t="str">
        <f>B10</f>
        <v>Mathematik</v>
      </c>
      <c r="C46" s="89"/>
      <c r="D46" s="72"/>
      <c r="E46" s="75"/>
      <c r="F46" s="78">
        <f>IF(D46="","",IF(E46="",D46*4,ROUND((D46*8/3)+(E46*4/3)-0.49,0)))</f>
      </c>
      <c r="G46" s="153"/>
      <c r="H46" s="153"/>
      <c r="I46" s="153"/>
      <c r="J46" s="154"/>
    </row>
    <row r="47" spans="1:10" ht="15" customHeight="1">
      <c r="A47" s="36" t="s">
        <v>51</v>
      </c>
      <c r="B47" s="88" t="str">
        <f>B11</f>
        <v>Englisch</v>
      </c>
      <c r="C47" s="89"/>
      <c r="D47" s="72"/>
      <c r="E47" s="75"/>
      <c r="F47" s="78">
        <f>IF(D47="","",IF(E47="",D47*4,ROUND((D47*8/3)+(E47*4/3)-0.49,0)))</f>
      </c>
      <c r="G47" s="153"/>
      <c r="H47" s="153"/>
      <c r="I47" s="153"/>
      <c r="J47" s="154"/>
    </row>
    <row r="48" spans="1:10" ht="15" customHeight="1">
      <c r="A48" s="36" t="s">
        <v>52</v>
      </c>
      <c r="B48" s="88" t="str">
        <f>B12</f>
        <v>Deutsch</v>
      </c>
      <c r="C48" s="89"/>
      <c r="D48" s="72"/>
      <c r="E48" s="75"/>
      <c r="F48" s="78">
        <f>IF(D48="","",IF(E48="",D48*4,ROUND((D48*8/3)+(E48*4/3)-0.49,0)))</f>
      </c>
      <c r="G48" s="153"/>
      <c r="H48" s="153"/>
      <c r="I48" s="153"/>
      <c r="J48" s="154"/>
    </row>
    <row r="49" spans="1:10" ht="15" customHeight="1" thickBot="1">
      <c r="A49" s="37" t="s">
        <v>53</v>
      </c>
      <c r="B49" s="83" t="str">
        <f>B13</f>
        <v>Sport</v>
      </c>
      <c r="C49" s="84"/>
      <c r="D49" s="73"/>
      <c r="E49" s="76"/>
      <c r="F49" s="79">
        <f>IF(E49="","",E49*4)</f>
      </c>
      <c r="G49" s="155"/>
      <c r="H49" s="155"/>
      <c r="I49" s="155"/>
      <c r="J49" s="156"/>
    </row>
    <row r="50" spans="1:10" ht="12" customHeight="1" thickBot="1" thickTop="1">
      <c r="A50" s="9"/>
      <c r="B50" s="9"/>
      <c r="C50" s="9"/>
      <c r="D50" s="9"/>
      <c r="E50" s="9"/>
      <c r="F50" s="9"/>
      <c r="G50" s="9"/>
      <c r="H50" s="9"/>
      <c r="I50" s="9"/>
      <c r="J50" s="38"/>
    </row>
    <row r="51" spans="1:10" ht="21" thickBot="1" thickTop="1">
      <c r="A51" s="123" t="s">
        <v>23</v>
      </c>
      <c r="B51" s="124"/>
      <c r="C51" s="124"/>
      <c r="D51" s="125"/>
      <c r="E51" s="9"/>
      <c r="F51" s="158" t="s">
        <v>46</v>
      </c>
      <c r="G51" s="159"/>
      <c r="H51" s="159"/>
      <c r="I51" s="160"/>
      <c r="J51" s="41"/>
    </row>
    <row r="52" spans="1:10" ht="15" customHeight="1" thickBot="1">
      <c r="A52" s="26" t="s">
        <v>19</v>
      </c>
      <c r="B52" s="42"/>
      <c r="C52" s="42"/>
      <c r="D52" s="28"/>
      <c r="E52" s="9"/>
      <c r="F52" s="39"/>
      <c r="G52" s="40"/>
      <c r="H52" s="40"/>
      <c r="I52" s="43"/>
      <c r="J52" s="44"/>
    </row>
    <row r="53" spans="1:10" ht="15" customHeight="1" thickBot="1">
      <c r="A53" s="30" t="s">
        <v>30</v>
      </c>
      <c r="B53" s="45"/>
      <c r="C53" s="45"/>
      <c r="D53" s="32"/>
      <c r="E53" s="81"/>
      <c r="F53" s="148" t="s">
        <v>20</v>
      </c>
      <c r="G53" s="148"/>
      <c r="H53" s="148"/>
      <c r="I53" s="148"/>
      <c r="J53" s="48">
        <f>IF(J37="","",J37+J51)</f>
      </c>
    </row>
    <row r="54" spans="2:10" ht="21" thickBot="1" thickTop="1">
      <c r="B54" s="47"/>
      <c r="C54" s="47"/>
      <c r="D54" s="47"/>
      <c r="E54" s="46"/>
      <c r="F54" s="149" t="s">
        <v>21</v>
      </c>
      <c r="G54" s="149"/>
      <c r="H54" s="149"/>
      <c r="I54" s="149"/>
      <c r="J54" s="49">
        <f>IF(AND(D38="JA",D39="JA",D40="JA",D52="JA",D53="JA"),VLOOKUP(J53,'Punkte-Notentabelle'!A2:B34,2),"")</f>
      </c>
    </row>
    <row r="55" spans="1:5" ht="18" customHeight="1">
      <c r="A55" s="9"/>
      <c r="B55" s="9"/>
      <c r="C55" s="9"/>
      <c r="D55" s="9"/>
      <c r="E55" s="9"/>
    </row>
    <row r="56" ht="18" customHeight="1"/>
    <row r="57" ht="18" customHeight="1"/>
    <row r="58" ht="18" customHeight="1"/>
    <row r="59" ht="12" customHeight="1"/>
    <row r="63" ht="12" customHeight="1"/>
    <row r="64" ht="12" customHeight="1"/>
    <row r="65" ht="19.5" customHeight="1"/>
    <row r="66" ht="19.5" customHeight="1"/>
  </sheetData>
  <sheetProtection password="DE6F" sheet="1"/>
  <mergeCells count="44">
    <mergeCell ref="F53:I53"/>
    <mergeCell ref="F54:I54"/>
    <mergeCell ref="G44:J49"/>
    <mergeCell ref="H35:I35"/>
    <mergeCell ref="F51:I51"/>
    <mergeCell ref="B23:C25"/>
    <mergeCell ref="E39:I39"/>
    <mergeCell ref="E37:I37"/>
    <mergeCell ref="A51:D51"/>
    <mergeCell ref="B35:F35"/>
    <mergeCell ref="B22:C22"/>
    <mergeCell ref="F6:G6"/>
    <mergeCell ref="B14:C17"/>
    <mergeCell ref="B18:C18"/>
    <mergeCell ref="A6:B7"/>
    <mergeCell ref="B29:C29"/>
    <mergeCell ref="A9:C9"/>
    <mergeCell ref="B27:C27"/>
    <mergeCell ref="B34:F34"/>
    <mergeCell ref="A42:J42"/>
    <mergeCell ref="A37:D37"/>
    <mergeCell ref="F38:I38"/>
    <mergeCell ref="A43:J43"/>
    <mergeCell ref="B45:C45"/>
    <mergeCell ref="B46:C46"/>
    <mergeCell ref="B47:C47"/>
    <mergeCell ref="A1:J1"/>
    <mergeCell ref="A2:J2"/>
    <mergeCell ref="A4:J4"/>
    <mergeCell ref="A5:J5"/>
    <mergeCell ref="J6:J32"/>
    <mergeCell ref="B31:C31"/>
    <mergeCell ref="H6:H7"/>
    <mergeCell ref="D6:E6"/>
    <mergeCell ref="B49:C49"/>
    <mergeCell ref="H33:I33"/>
    <mergeCell ref="B32:C32"/>
    <mergeCell ref="B48:C48"/>
    <mergeCell ref="I6:I7"/>
    <mergeCell ref="C6:C7"/>
    <mergeCell ref="B19:C21"/>
    <mergeCell ref="B26:C26"/>
    <mergeCell ref="B28:C28"/>
    <mergeCell ref="B30:C30"/>
  </mergeCells>
  <conditionalFormatting sqref="D8:G32">
    <cfRule type="cellIs" priority="1" dxfId="1" operator="equal" stopIfTrue="1">
      <formula>0</formula>
    </cfRule>
    <cfRule type="cellIs" priority="2" dxfId="0" operator="between" stopIfTrue="1">
      <formula>1</formula>
      <formula>4</formula>
    </cfRule>
  </conditionalFormatting>
  <dataValidations count="1">
    <dataValidation type="whole" allowBlank="1" showInputMessage="1" showErrorMessage="1" sqref="D45:E48 E49 D8:G32">
      <formula1>0</formula1>
      <formula2>15</formula2>
    </dataValidation>
  </dataValidations>
  <printOptions/>
  <pageMargins left="0.24" right="0.17" top="0.29" bottom="0.19" header="0.2" footer="0.19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4"/>
  <sheetViews>
    <sheetView zoomScalePageLayoutView="0" workbookViewId="0" topLeftCell="A3">
      <selection activeCell="A3" sqref="A2:B34"/>
    </sheetView>
  </sheetViews>
  <sheetFormatPr defaultColWidth="11.421875" defaultRowHeight="12.75"/>
  <sheetData>
    <row r="2" ht="12">
      <c r="A2">
        <v>0</v>
      </c>
    </row>
    <row r="3" spans="1:2" ht="12">
      <c r="A3">
        <v>300</v>
      </c>
      <c r="B3">
        <v>4</v>
      </c>
    </row>
    <row r="4" spans="1:2" ht="12">
      <c r="A4">
        <v>301</v>
      </c>
      <c r="B4">
        <v>3.9</v>
      </c>
    </row>
    <row r="5" spans="1:2" ht="12">
      <c r="A5">
        <v>319</v>
      </c>
      <c r="B5">
        <v>3.8</v>
      </c>
    </row>
    <row r="6" spans="1:2" ht="12">
      <c r="A6">
        <v>337</v>
      </c>
      <c r="B6">
        <v>3.7</v>
      </c>
    </row>
    <row r="7" spans="1:2" ht="12">
      <c r="A7">
        <v>355</v>
      </c>
      <c r="B7">
        <v>3.6</v>
      </c>
    </row>
    <row r="8" spans="1:2" ht="12">
      <c r="A8">
        <v>373</v>
      </c>
      <c r="B8">
        <v>3.5</v>
      </c>
    </row>
    <row r="9" spans="1:2" ht="12">
      <c r="A9">
        <v>391</v>
      </c>
      <c r="B9">
        <v>3.4</v>
      </c>
    </row>
    <row r="10" spans="1:2" ht="12">
      <c r="A10">
        <v>409</v>
      </c>
      <c r="B10">
        <v>3.3</v>
      </c>
    </row>
    <row r="11" spans="1:2" ht="12">
      <c r="A11">
        <v>427</v>
      </c>
      <c r="B11">
        <v>3.2</v>
      </c>
    </row>
    <row r="12" spans="1:2" ht="12">
      <c r="A12">
        <v>445</v>
      </c>
      <c r="B12">
        <v>3.1</v>
      </c>
    </row>
    <row r="13" spans="1:2" ht="12">
      <c r="A13">
        <v>463</v>
      </c>
      <c r="B13">
        <v>3</v>
      </c>
    </row>
    <row r="14" spans="1:2" ht="12">
      <c r="A14">
        <v>481</v>
      </c>
      <c r="B14">
        <v>2.9</v>
      </c>
    </row>
    <row r="15" spans="1:2" ht="12">
      <c r="A15">
        <v>499</v>
      </c>
      <c r="B15">
        <v>2.8</v>
      </c>
    </row>
    <row r="16" spans="1:2" ht="12">
      <c r="A16">
        <v>517</v>
      </c>
      <c r="B16">
        <v>2.7</v>
      </c>
    </row>
    <row r="17" spans="1:2" ht="12">
      <c r="A17">
        <v>535</v>
      </c>
      <c r="B17">
        <v>2.6</v>
      </c>
    </row>
    <row r="18" spans="1:2" ht="12">
      <c r="A18">
        <v>553</v>
      </c>
      <c r="B18">
        <v>2.5</v>
      </c>
    </row>
    <row r="19" spans="1:2" ht="12">
      <c r="A19">
        <v>571</v>
      </c>
      <c r="B19">
        <v>2.4</v>
      </c>
    </row>
    <row r="20" spans="1:2" ht="12">
      <c r="A20">
        <v>589</v>
      </c>
      <c r="B20">
        <v>2.3</v>
      </c>
    </row>
    <row r="21" spans="1:2" ht="12">
      <c r="A21">
        <v>607</v>
      </c>
      <c r="B21">
        <v>2.2</v>
      </c>
    </row>
    <row r="22" spans="1:2" ht="12">
      <c r="A22">
        <v>625</v>
      </c>
      <c r="B22">
        <v>2.1</v>
      </c>
    </row>
    <row r="23" spans="1:2" ht="12">
      <c r="A23">
        <v>643</v>
      </c>
      <c r="B23">
        <v>2</v>
      </c>
    </row>
    <row r="24" spans="1:2" ht="12">
      <c r="A24">
        <v>661</v>
      </c>
      <c r="B24">
        <v>1.9</v>
      </c>
    </row>
    <row r="25" spans="1:2" ht="12">
      <c r="A25">
        <v>679</v>
      </c>
      <c r="B25">
        <v>1.8</v>
      </c>
    </row>
    <row r="26" spans="1:2" ht="12">
      <c r="A26">
        <v>697</v>
      </c>
      <c r="B26">
        <v>1.7</v>
      </c>
    </row>
    <row r="27" spans="1:2" ht="12">
      <c r="A27">
        <v>715</v>
      </c>
      <c r="B27">
        <v>1.6</v>
      </c>
    </row>
    <row r="28" spans="1:2" ht="12">
      <c r="A28">
        <v>733</v>
      </c>
      <c r="B28">
        <v>1.5</v>
      </c>
    </row>
    <row r="29" spans="1:2" ht="12">
      <c r="A29">
        <v>751</v>
      </c>
      <c r="B29">
        <v>1.4</v>
      </c>
    </row>
    <row r="30" spans="1:2" ht="12">
      <c r="A30">
        <v>769</v>
      </c>
      <c r="B30">
        <v>1.3</v>
      </c>
    </row>
    <row r="31" spans="1:2" ht="12">
      <c r="A31">
        <v>787</v>
      </c>
      <c r="B31">
        <v>1.2</v>
      </c>
    </row>
    <row r="32" spans="1:2" ht="12">
      <c r="A32">
        <v>805</v>
      </c>
      <c r="B32">
        <v>1.1</v>
      </c>
    </row>
    <row r="33" spans="1:2" ht="12">
      <c r="A33">
        <v>823</v>
      </c>
      <c r="B33">
        <v>1</v>
      </c>
    </row>
    <row r="34" spans="1:2" ht="12">
      <c r="A34">
        <v>900</v>
      </c>
      <c r="B34">
        <v>1</v>
      </c>
    </row>
  </sheetData>
  <sheetProtection password="D744"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5" sqref="B3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Oßwald, Klemens</cp:lastModifiedBy>
  <cp:lastPrinted>2015-11-13T13:04:30Z</cp:lastPrinted>
  <dcterms:created xsi:type="dcterms:W3CDTF">2009-07-13T17:36:26Z</dcterms:created>
  <dcterms:modified xsi:type="dcterms:W3CDTF">2015-11-13T13:52:53Z</dcterms:modified>
  <cp:category/>
  <cp:version/>
  <cp:contentType/>
  <cp:contentStatus/>
</cp:coreProperties>
</file>